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\"/>
    </mc:Choice>
  </mc:AlternateContent>
  <bookViews>
    <workbookView xWindow="0" yWindow="0" windowWidth="23040" windowHeight="9384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<sst xmlns="http://schemas.openxmlformats.org/spreadsheetml/2006/main" count="2268" uniqueCount="2197">
  <si>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</si>
  <si>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</si>
  <si>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</si>
  <si>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</si>
  <si>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</si>
  <si>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</si>
  <si>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</si>
  <si>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</si>
  <si>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</si>
  <si>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</si>
  <si>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</si>
  <si>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</si>
  <si>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</si>
  <si>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</si>
  <si>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</si>
  <si>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</si>
  <si>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</si>
  <si>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</si>
  <si>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</si>
  <si>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</si>
  <si>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</si>
  <si>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</si>
  <si>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</si>
  <si>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</si>
  <si>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</si>
  <si>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</si>
  <si>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</si>
  <si>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</si>
  <si>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</si>
  <si>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</si>
  <si>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</si>
  <si>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</si>
  <si>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</si>
  <si>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</si>
  <si>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</si>
  <si>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</si>
  <si>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</si>
  <si>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</si>
  <si>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</si>
  <si>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</si>
  <si>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</si>
  <si>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</si>
  <si>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</si>
  <si>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</si>
  <si>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</si>
  <si>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</si>
  <si>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</si>
  <si>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</si>
  <si>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</si>
  <si>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</si>
  <si>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</si>
  <si>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</si>
  <si>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</si>
  <si>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</si>
  <si>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</si>
  <si>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</si>
  <si>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</si>
  <si>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</si>
  <si>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</si>
  <si>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</si>
  <si>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</si>
  <si>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</si>
  <si>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</si>
  <si>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</si>
  <si>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</si>
  <si>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</si>
  <si>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</si>
  <si>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</si>
  <si>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</si>
  <si>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</si>
  <si>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</si>
  <si>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</si>
  <si>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</si>
  <si>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</si>
  <si>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</si>
  <si>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</si>
  <si>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</si>
  <si>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</si>
  <si>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</si>
  <si>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</si>
  <si>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</si>
  <si>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</si>
  <si>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</si>
  <si>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</si>
  <si>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</si>
  <si>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</si>
  <si>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</si>
  <si>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</si>
  <si>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</si>
  <si>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</si>
  <si>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</si>
  <si>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</si>
  <si>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</si>
  <si>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</si>
  <si>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</si>
  <si>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</si>
  <si>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</si>
  <si>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</si>
  <si>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</si>
  <si>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</si>
  <si>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</si>
  <si>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</si>
  <si>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</si>
  <si>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</si>
  <si>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</si>
  <si>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</si>
  <si>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</si>
  <si>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</si>
  <si>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</si>
  <si>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</si>
  <si>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</si>
  <si>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</si>
  <si>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</si>
  <si>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</si>
  <si>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</si>
  <si>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</si>
  <si>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</si>
  <si>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</si>
  <si>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</si>
  <si>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</si>
  <si>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</si>
  <si>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</si>
  <si>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</si>
  <si>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</si>
  <si>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</si>
  <si>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</si>
  <si>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</si>
  <si>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</si>
  <si>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</si>
  <si>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</si>
  <si>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</si>
  <si>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</si>
  <si>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</si>
  <si>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</si>
  <si>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</si>
  <si>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</si>
  <si>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</si>
  <si>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</si>
  <si>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</si>
  <si>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</si>
  <si>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</si>
  <si>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</si>
  <si>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</si>
  <si>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</si>
  <si>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</si>
  <si>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</si>
  <si>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</si>
  <si>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</si>
  <si>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</si>
  <si>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</si>
  <si>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</si>
  <si>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</si>
  <si>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</si>
  <si>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</si>
  <si>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</si>
  <si>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</si>
  <si>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</si>
  <si>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</si>
  <si>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</si>
  <si>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</si>
  <si>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</si>
  <si>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</si>
  <si>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</si>
  <si>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</si>
  <si>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</si>
  <si>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</si>
  <si>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</si>
  <si>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</si>
  <si>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</si>
  <si>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</si>
  <si>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</si>
  <si>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</si>
  <si>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</si>
  <si>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</si>
  <si>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</si>
  <si>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</si>
  <si>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</si>
  <si>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</si>
  <si>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</si>
  <si>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</si>
  <si>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</si>
  <si>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</si>
  <si>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</si>
  <si>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</si>
  <si>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</si>
  <si>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</si>
  <si>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</si>
  <si>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</si>
  <si>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</si>
  <si>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</si>
  <si>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</si>
  <si>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</si>
  <si>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</si>
  <si>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</si>
  <si>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</si>
  <si>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</si>
  <si>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</si>
  <si>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</si>
  <si>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</si>
  <si>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</si>
  <si>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</si>
  <si>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</si>
  <si>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</si>
  <si>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</si>
  <si>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</si>
  <si>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</si>
  <si>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</si>
  <si>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</si>
  <si>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</si>
  <si>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</si>
  <si>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</si>
  <si>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</si>
  <si>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</si>
  <si>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</si>
  <si>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</si>
  <si>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</si>
  <si>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</si>
  <si>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</si>
  <si>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</si>
  <si>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</si>
  <si>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</si>
  <si>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</si>
  <si>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</si>
  <si>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</si>
  <si>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</si>
  <si>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</si>
  <si>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</si>
  <si>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</si>
  <si>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</si>
  <si>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</si>
  <si>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</si>
  <si>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</si>
  <si>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</si>
  <si>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</si>
  <si>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</si>
  <si>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</si>
  <si>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</si>
  <si>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</si>
  <si>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</si>
  <si>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</si>
  <si>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</si>
  <si>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</si>
  <si>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</si>
  <si>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</si>
  <si>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</si>
  <si>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</si>
  <si>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</si>
  <si>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</si>
  <si>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</si>
  <si>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</si>
  <si>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</si>
  <si>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</si>
  <si>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</si>
  <si>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</si>
  <si>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</si>
  <si>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</si>
  <si>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</si>
  <si>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</si>
  <si>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</si>
  <si>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</si>
  <si>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</si>
  <si>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</si>
  <si>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</si>
  <si>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</si>
  <si>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</si>
  <si>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</si>
  <si>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</si>
  <si>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</si>
  <si>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</si>
  <si>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</si>
  <si>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</si>
  <si>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</si>
  <si>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</si>
  <si>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</si>
  <si>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</si>
  <si>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</si>
  <si>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</si>
  <si>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</si>
  <si>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</si>
  <si>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</si>
  <si>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</si>
  <si>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</si>
  <si>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</si>
  <si>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</si>
  <si>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</si>
  <si>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</si>
  <si>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</si>
  <si>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</si>
  <si>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</si>
  <si>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</si>
  <si>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</si>
  <si>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</si>
  <si>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</si>
  <si>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</si>
  <si>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</si>
  <si>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</si>
  <si>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</si>
  <si>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</si>
  <si>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</si>
  <si>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</si>
  <si>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</si>
  <si>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</si>
  <si>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</si>
  <si>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</si>
  <si>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</si>
  <si>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</si>
  <si>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</si>
  <si>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</si>
  <si>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</si>
  <si>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</si>
  <si>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</si>
  <si>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</si>
  <si>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</si>
  <si>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</si>
  <si>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</si>
  <si>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</si>
  <si>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</si>
  <si>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</si>
  <si>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</si>
  <si>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</si>
  <si>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</si>
  <si>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</si>
  <si>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</si>
  <si>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</si>
  <si>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</si>
  <si>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</si>
  <si>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</si>
  <si>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</si>
  <si>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</si>
  <si>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</si>
  <si>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</si>
  <si>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</si>
  <si>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</si>
  <si>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</si>
  <si>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</si>
  <si>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</si>
  <si>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</si>
  <si>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</si>
  <si>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</si>
  <si>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</si>
  <si>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</si>
  <si>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</si>
  <si>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</si>
  <si>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</si>
  <si>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</si>
  <si>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</si>
  <si>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</si>
  <si>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</si>
  <si>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</si>
  <si>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</si>
  <si>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</si>
  <si>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</si>
  <si>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</si>
  <si>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</si>
  <si>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</si>
  <si>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</si>
  <si>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</si>
  <si>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</si>
  <si>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</si>
  <si>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</si>
  <si>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</si>
  <si>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</si>
  <si>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</si>
  <si>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</si>
  <si>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</si>
  <si>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</si>
  <si>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</si>
  <si>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</si>
  <si>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</si>
  <si>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</si>
  <si>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</si>
  <si>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</si>
  <si>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</si>
  <si>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</si>
  <si>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</si>
  <si>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</si>
  <si>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</si>
  <si>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</si>
  <si>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</si>
  <si>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</si>
  <si>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</si>
  <si>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</si>
  <si>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</si>
  <si>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</si>
  <si>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</si>
  <si>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</si>
  <si>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</si>
  <si>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</si>
  <si>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</si>
  <si>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</si>
  <si>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</si>
  <si>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</si>
  <si>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</si>
  <si>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</si>
  <si>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</si>
  <si>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</si>
  <si>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</si>
  <si>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</si>
  <si>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</si>
  <si>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</si>
  <si>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</si>
  <si>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</si>
  <si>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</si>
  <si>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</si>
  <si>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</si>
  <si>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</si>
  <si>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</si>
  <si>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</si>
  <si>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</si>
  <si>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</si>
  <si>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</si>
  <si>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</si>
  <si>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</si>
  <si>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</si>
  <si>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</si>
  <si>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</si>
  <si>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</si>
  <si>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</si>
  <si>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</si>
  <si>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</si>
  <si>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</si>
  <si>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</si>
  <si>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</si>
  <si>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</si>
  <si>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</si>
  <si>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</si>
  <si>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</si>
  <si>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</si>
  <si>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</si>
  <si>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</si>
  <si>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</si>
  <si>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</si>
  <si>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</si>
  <si>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</si>
  <si>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</si>
  <si>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</si>
  <si>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</si>
  <si>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</si>
  <si>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</si>
  <si>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</si>
  <si>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</si>
  <si>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</si>
  <si>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</si>
  <si>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</si>
  <si>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</si>
  <si>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</si>
  <si>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</si>
  <si>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</si>
  <si>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</si>
  <si>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</si>
  <si>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</si>
  <si>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</si>
  <si>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</si>
  <si>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</si>
  <si>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</si>
  <si>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</si>
  <si>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</si>
  <si>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</si>
  <si>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</si>
  <si>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</si>
  <si>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</si>
  <si>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</si>
  <si>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</si>
  <si>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</si>
  <si>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</si>
  <si>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</si>
  <si>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</si>
  <si>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</si>
  <si>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</si>
  <si>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</si>
  <si>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</si>
  <si>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</si>
  <si>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</si>
  <si>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</si>
  <si>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</si>
  <si>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</si>
  <si>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</si>
  <si>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</si>
  <si>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</si>
  <si>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</si>
  <si>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</si>
  <si>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</si>
  <si>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</si>
  <si>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</si>
  <si>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</si>
  <si>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</si>
  <si>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</si>
  <si>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</si>
  <si>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</si>
  <si>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</si>
  <si>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</si>
  <si>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</si>
  <si>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</si>
  <si>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</si>
  <si>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</si>
  <si>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</si>
  <si>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</si>
  <si>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</si>
  <si>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</si>
  <si>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</si>
  <si>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</si>
  <si>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</si>
  <si>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</si>
  <si>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</si>
  <si>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</si>
  <si>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</si>
  <si>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</si>
  <si>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</si>
  <si>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</si>
  <si>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</si>
  <si>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</si>
  <si>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</si>
  <si>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</si>
  <si>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</si>
  <si>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</si>
  <si>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</si>
  <si>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</si>
  <si>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</si>
  <si>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</si>
  <si>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</si>
  <si>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</si>
  <si>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</si>
  <si>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</si>
  <si>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</si>
  <si>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</si>
  <si>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</si>
  <si>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</si>
  <si>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</si>
  <si>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</si>
  <si>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</si>
  <si>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</si>
  <si>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</si>
  <si>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</si>
  <si>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</si>
  <si>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</si>
  <si>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</si>
  <si>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</si>
  <si>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</si>
  <si>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</si>
  <si>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</si>
  <si>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</si>
  <si>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</si>
  <si>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</si>
  <si>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</si>
  <si>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</si>
  <si>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</si>
  <si>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</si>
  <si>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</si>
  <si>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</si>
  <si>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</si>
  <si>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</si>
  <si>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</si>
  <si>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</si>
  <si>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</si>
  <si>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</si>
  <si>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</si>
  <si>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</si>
  <si>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</si>
  <si>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</si>
  <si>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</si>
  <si>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</si>
  <si>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</si>
  <si>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</si>
  <si>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</si>
  <si>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</si>
  <si>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</si>
  <si>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</si>
  <si>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</si>
  <si>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</si>
  <si>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</si>
  <si>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</si>
  <si>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</si>
  <si>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</si>
  <si>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</si>
  <si>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</si>
  <si>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</si>
  <si>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</si>
  <si>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</si>
  <si>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</si>
  <si>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</si>
  <si>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</si>
  <si>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</si>
  <si>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</si>
  <si>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</si>
  <si>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</si>
  <si>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</si>
  <si>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</si>
  <si>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</si>
  <si>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</si>
  <si>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</si>
  <si>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</si>
  <si>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</si>
  <si>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</si>
  <si>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</si>
  <si>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</si>
  <si>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</si>
  <si>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</si>
  <si>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</si>
  <si>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</si>
  <si>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</si>
  <si>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</si>
  <si>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</si>
  <si>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</si>
  <si>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</si>
  <si>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</si>
  <si>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</si>
  <si>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</si>
  <si>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</si>
  <si>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</si>
  <si>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</si>
  <si>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</si>
  <si>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</si>
  <si>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</si>
  <si>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</si>
  <si>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</si>
  <si>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</si>
  <si>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</si>
  <si>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</si>
  <si>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</si>
  <si>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</si>
  <si>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</si>
  <si>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</si>
  <si>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</si>
  <si>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</si>
  <si>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</si>
  <si>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</si>
  <si>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</si>
  <si>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</si>
  <si>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</si>
  <si>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</si>
  <si>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</si>
  <si>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</si>
  <si>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</si>
  <si>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</si>
  <si>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</si>
  <si>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</si>
  <si>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</si>
  <si>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</si>
  <si>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</si>
  <si>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</si>
  <si>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</si>
  <si>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</si>
  <si>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</si>
  <si>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</si>
  <si>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</si>
  <si>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</si>
  <si>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</si>
  <si>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</si>
  <si>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</si>
  <si>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</si>
  <si>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</si>
  <si>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</si>
  <si>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</si>
  <si>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</si>
  <si>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</si>
  <si>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</si>
  <si>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</si>
  <si>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</si>
  <si>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</si>
  <si>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</si>
  <si>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</si>
  <si>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</si>
  <si>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</si>
  <si>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</si>
  <si>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</si>
  <si>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</si>
  <si>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</si>
  <si>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</si>
  <si>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</si>
  <si>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</si>
  <si>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</si>
  <si>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</si>
  <si>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</si>
  <si>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</si>
  <si>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</si>
  <si>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</si>
  <si>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</si>
  <si>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</si>
  <si>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</si>
  <si>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</si>
  <si>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</si>
  <si>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</si>
  <si>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</si>
  <si>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</si>
  <si>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</si>
  <si>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</si>
  <si>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</si>
  <si>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</si>
  <si>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</si>
  <si>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</si>
  <si>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</si>
  <si>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</si>
  <si>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</si>
  <si>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</si>
  <si>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</si>
  <si>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</si>
  <si>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</si>
  <si>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</si>
  <si>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</si>
  <si>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</si>
  <si>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</si>
  <si>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</si>
  <si>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</si>
  <si>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</si>
  <si>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</si>
  <si>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</si>
  <si>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</si>
  <si>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</si>
  <si>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</si>
  <si>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</si>
  <si>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</si>
  <si>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</si>
  <si>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</si>
  <si>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</si>
  <si>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</si>
  <si>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</si>
  <si>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</si>
  <si>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</si>
  <si>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</si>
  <si>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</si>
  <si>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</si>
  <si>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</si>
  <si>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</si>
  <si>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</si>
  <si>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</si>
  <si>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</si>
  <si>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</si>
  <si>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</si>
  <si>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</si>
  <si>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</si>
  <si>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</si>
  <si>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</si>
  <si>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</si>
  <si>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</si>
  <si>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</si>
  <si>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</si>
  <si>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</si>
  <si>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</si>
  <si>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</si>
  <si>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</si>
  <si>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</si>
  <si>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</si>
  <si>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</si>
  <si>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</si>
  <si>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</si>
  <si>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</si>
  <si>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</si>
  <si>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</si>
  <si>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</si>
  <si>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</si>
  <si>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</si>
  <si>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</si>
  <si>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</si>
  <si>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</si>
  <si>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</si>
  <si>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</si>
  <si>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</si>
  <si>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</si>
  <si>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</si>
  <si>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</si>
  <si>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</si>
  <si>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</si>
  <si>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</si>
  <si>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</si>
  <si>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</si>
  <si>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</si>
  <si>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</si>
  <si>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</si>
  <si>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</si>
  <si>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</si>
  <si>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</si>
  <si>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</si>
  <si>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</si>
  <si>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</si>
  <si>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</si>
  <si>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</si>
  <si>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</si>
  <si>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</si>
  <si>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</si>
  <si>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</si>
  <si>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</si>
  <si>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</si>
  <si>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</si>
  <si>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</si>
  <si>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</si>
  <si>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</si>
  <si>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</si>
  <si>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</si>
  <si>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</si>
  <si>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</si>
  <si>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</si>
  <si>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</si>
  <si>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</si>
  <si>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</si>
  <si>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</si>
  <si>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</si>
  <si>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</si>
  <si>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</si>
  <si>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</si>
  <si>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</si>
  <si>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</si>
  <si>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</si>
  <si>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</si>
  <si>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</si>
  <si>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</si>
  <si>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</si>
  <si>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</si>
  <si>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</si>
  <si>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</si>
  <si>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</si>
  <si>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</si>
  <si>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</si>
  <si>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</si>
  <si>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</si>
  <si>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</si>
  <si>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</si>
  <si>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</si>
  <si>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</si>
  <si>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</si>
  <si>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</si>
  <si>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</si>
  <si>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</si>
  <si>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</si>
  <si>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</si>
  <si>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</si>
  <si>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</si>
  <si>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</si>
  <si>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</si>
  <si>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</si>
  <si>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</si>
  <si>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</si>
  <si>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</si>
  <si>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</si>
  <si>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</si>
  <si>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</si>
  <si>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</si>
  <si>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</si>
  <si>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</si>
  <si>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</si>
  <si>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</si>
  <si>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</si>
  <si>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</si>
  <si>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</si>
  <si>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</si>
  <si>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</si>
  <si>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</si>
  <si>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</si>
  <si>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</si>
  <si>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</si>
  <si>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</si>
  <si>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</si>
  <si>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</si>
  <si>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</si>
  <si>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</si>
  <si>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</si>
  <si>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</si>
  <si>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</si>
  <si>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</si>
  <si>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</si>
  <si>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</si>
  <si>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</si>
  <si>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</si>
  <si>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</si>
  <si>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</si>
  <si>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</si>
  <si>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</si>
  <si>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</si>
  <si>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</si>
  <si>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</si>
  <si>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</si>
  <si>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</si>
  <si>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</si>
  <si>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</si>
  <si>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</si>
  <si>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</si>
  <si>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</si>
  <si>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</si>
  <si>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</si>
  <si>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</si>
  <si>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</si>
  <si>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</si>
  <si>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</si>
  <si>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</si>
  <si>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</si>
  <si>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</si>
  <si>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</si>
  <si>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</si>
  <si>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</si>
  <si>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</si>
  <si>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</si>
  <si>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</si>
  <si>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</si>
  <si>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</si>
  <si>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</si>
  <si>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</si>
  <si>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</si>
  <si>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</si>
  <si>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</si>
  <si>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</si>
  <si>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</si>
  <si>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</si>
  <si>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</si>
  <si>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</si>
  <si>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</si>
  <si>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</si>
  <si>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</si>
  <si>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</si>
  <si>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</si>
  <si>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</si>
  <si>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</si>
  <si>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</si>
  <si>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</si>
  <si>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</si>
  <si>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</si>
  <si>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</si>
  <si>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</si>
  <si>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</si>
  <si>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</si>
  <si>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</si>
  <si>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</si>
  <si>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</si>
  <si>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</si>
  <si>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</si>
  <si>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</si>
  <si>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</si>
  <si>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</si>
  <si>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</si>
  <si>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</si>
  <si>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</si>
  <si>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</si>
  <si>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</si>
  <si>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</si>
  <si>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</si>
  <si>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</si>
  <si>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</si>
  <si>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</si>
  <si>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</si>
  <si>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</si>
  <si>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</si>
  <si>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</si>
  <si>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</si>
  <si>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</si>
  <si>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</si>
  <si>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</si>
  <si>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</si>
  <si>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</si>
  <si>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</si>
  <si>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</si>
  <si>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</si>
  <si>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</si>
  <si>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</si>
  <si>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</si>
  <si>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</si>
  <si>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</si>
  <si>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</si>
  <si>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</si>
  <si>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</si>
  <si>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</si>
  <si>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</si>
  <si>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</si>
  <si>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</si>
  <si>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</si>
  <si>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</si>
  <si>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</si>
  <si>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</si>
  <si>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</si>
  <si>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</si>
  <si>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</si>
  <si>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</si>
  <si>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</si>
  <si>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</si>
  <si>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</si>
  <si>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</si>
  <si>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</si>
  <si>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</si>
  <si>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</si>
  <si>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</si>
  <si>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</si>
  <si>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</si>
  <si>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</si>
  <si>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</si>
  <si>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</si>
  <si>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</si>
  <si>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</si>
  <si>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</si>
  <si>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</si>
  <si>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</si>
  <si>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</si>
  <si>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</si>
  <si>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</si>
  <si>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</si>
  <si>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</si>
  <si>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</si>
  <si>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</si>
  <si>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</si>
  <si>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</si>
  <si>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</si>
  <si>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</si>
  <si>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</si>
  <si>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</si>
  <si>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</si>
  <si>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</si>
  <si>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</si>
  <si>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</si>
  <si>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</si>
  <si>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</si>
  <si>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</si>
  <si>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</si>
  <si>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</si>
  <si>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</si>
  <si>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</si>
  <si>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</si>
  <si>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</si>
  <si>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</si>
  <si>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</si>
  <si>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</si>
  <si>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</si>
  <si>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</si>
  <si>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</si>
  <si>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</si>
  <si>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</si>
  <si>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</si>
  <si>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</si>
  <si>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</si>
  <si>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</si>
  <si>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</si>
  <si>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</si>
  <si>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</si>
  <si>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</si>
  <si>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</si>
  <si>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</si>
  <si>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</si>
  <si>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</si>
  <si>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</si>
  <si>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</si>
  <si>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</si>
  <si>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</si>
  <si>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</si>
  <si>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</si>
  <si>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</si>
  <si>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</si>
  <si>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</si>
  <si>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</si>
  <si>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</si>
  <si>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</si>
  <si>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</si>
  <si>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</si>
  <si>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</si>
  <si>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</si>
  <si>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</si>
  <si>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</si>
  <si>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</si>
  <si>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</si>
  <si>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</si>
  <si>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</si>
  <si>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</si>
  <si>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</si>
  <si>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</si>
  <si>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</si>
  <si>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</si>
  <si>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</si>
  <si>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</si>
  <si>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</si>
  <si>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</si>
  <si>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</si>
  <si>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</si>
  <si>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</si>
  <si>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</si>
  <si>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</si>
  <si>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</si>
  <si>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</si>
  <si>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</si>
  <si>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</si>
  <si>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</si>
  <si>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</si>
  <si>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</si>
  <si>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</si>
  <si>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</si>
  <si>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</si>
  <si>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</si>
  <si>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</si>
  <si>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</si>
  <si>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</si>
  <si>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</si>
  <si>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</si>
  <si>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</si>
  <si>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</si>
  <si>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</si>
  <si>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</si>
  <si>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</si>
  <si>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</si>
  <si>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</si>
  <si>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</si>
  <si>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</si>
  <si>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</si>
  <si>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</si>
  <si>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</si>
  <si>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</si>
  <si>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</si>
  <si>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</si>
  <si>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</si>
  <si>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</si>
  <si>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</si>
  <si>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</si>
  <si>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</si>
  <si>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</si>
  <si>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</si>
  <si>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</si>
  <si>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</si>
  <si>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</si>
  <si>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</si>
  <si>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</si>
  <si>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</si>
  <si>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</si>
  <si>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</si>
  <si>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</si>
  <si>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</si>
  <si>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</si>
  <si>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</si>
  <si>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</si>
  <si>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</si>
  <si>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</si>
  <si>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</si>
  <si>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</si>
  <si>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</si>
  <si>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</si>
  <si>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</si>
  <si>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</si>
  <si>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</si>
  <si>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</si>
  <si>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</si>
  <si>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</si>
  <si>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</si>
  <si>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</si>
  <si>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</si>
  <si>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</si>
  <si>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</si>
  <si>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</si>
  <si>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</si>
  <si>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</si>
  <si>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</si>
  <si>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</si>
  <si>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</si>
  <si>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</si>
  <si>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</si>
  <si>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</si>
  <si>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</si>
  <si>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</si>
  <si>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</si>
  <si>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</si>
  <si>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</si>
  <si>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</si>
  <si>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</si>
  <si>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</si>
  <si>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</si>
  <si>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</si>
  <si>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</si>
  <si>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</si>
  <si>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</si>
  <si>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</si>
  <si>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</si>
  <si>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</si>
  <si>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</si>
  <si>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</si>
  <si>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</si>
  <si>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</si>
  <si>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</si>
  <si>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</si>
  <si>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</si>
  <si>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</si>
  <si>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</si>
  <si>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</si>
  <si>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</si>
  <si>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</si>
  <si>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</si>
  <si>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</si>
  <si>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</si>
  <si>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</si>
  <si>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</si>
  <si>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</si>
  <si>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</si>
  <si>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</si>
  <si>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</si>
  <si>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</si>
  <si>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</si>
  <si>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</si>
  <si>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</si>
  <si>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</si>
  <si>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</si>
  <si>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</si>
  <si>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</si>
  <si>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</si>
  <si>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</si>
  <si>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</si>
  <si>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</si>
  <si>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</si>
  <si>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</si>
  <si>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</si>
  <si>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</si>
  <si>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</si>
  <si>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</si>
  <si>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</si>
  <si>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</si>
  <si>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</si>
  <si>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</si>
  <si>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</si>
  <si>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</si>
  <si>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</si>
  <si>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</si>
  <si>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</si>
  <si>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</si>
  <si>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</si>
  <si>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</si>
  <si>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</si>
  <si>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</si>
  <si>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</si>
  <si>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</si>
  <si>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</si>
  <si>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</si>
  <si>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</si>
  <si>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</si>
  <si>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</si>
  <si>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</si>
  <si>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</si>
  <si>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</si>
  <si>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</si>
  <si>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</si>
  <si>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</si>
  <si>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</si>
  <si>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</si>
  <si>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</si>
  <si>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</si>
  <si>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</si>
  <si>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</si>
  <si>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</si>
  <si>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</si>
  <si>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</si>
  <si>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</si>
  <si>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</si>
  <si>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</si>
  <si>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</si>
  <si>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</si>
  <si>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</si>
  <si>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</si>
  <si>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</si>
  <si>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</si>
  <si>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</si>
  <si>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</si>
  <si>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</si>
  <si>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</si>
  <si>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</si>
  <si>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</si>
  <si>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</si>
  <si>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</si>
  <si>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</si>
  <si>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</si>
  <si>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</si>
  <si>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</si>
  <si>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</si>
  <si>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</si>
  <si>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</si>
  <si>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</si>
  <si>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</si>
  <si>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</si>
  <si>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</si>
  <si>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</si>
  <si>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</si>
  <si>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</si>
  <si>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</si>
  <si>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</si>
  <si>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</si>
  <si>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</si>
  <si>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</si>
  <si>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</si>
  <si>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</si>
  <si>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</si>
  <si>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</si>
  <si>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</si>
  <si>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</si>
  <si>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</si>
  <si>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</si>
  <si>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</si>
  <si>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</si>
  <si>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</si>
  <si>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</si>
  <si>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</si>
  <si>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</si>
  <si>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</si>
  <si>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</si>
  <si>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</si>
  <si>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</si>
  <si>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</si>
  <si>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</si>
  <si>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</si>
  <si>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</si>
  <si>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</si>
  <si>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</si>
  <si>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</si>
  <si>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</si>
  <si>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</si>
  <si>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</si>
  <si>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</si>
  <si>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</si>
  <si>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</si>
  <si>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</si>
  <si>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</si>
  <si>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</si>
  <si>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</si>
  <si>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</si>
  <si>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</si>
  <si>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</si>
  <si>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</si>
  <si>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</si>
  <si>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</si>
  <si>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</si>
  <si>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</si>
  <si>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</si>
  <si>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</si>
  <si>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</si>
  <si>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</si>
  <si>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</si>
  <si>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</si>
  <si>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</si>
  <si>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</si>
  <si>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</si>
  <si>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</si>
  <si>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</si>
  <si>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</si>
  <si>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</si>
  <si>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</si>
  <si>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</si>
  <si>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</si>
  <si>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</si>
  <si>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</si>
  <si>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</si>
  <si>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</si>
  <si>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</si>
  <si>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</si>
  <si>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</si>
  <si>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</si>
  <si>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</si>
  <si>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</si>
  <si>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</si>
  <si>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</si>
  <si>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</si>
  <si>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</si>
  <si>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</si>
  <si>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</si>
  <si>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</si>
  <si>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</si>
  <si>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</si>
  <si>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</si>
  <si>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</si>
  <si>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</si>
  <si>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</si>
  <si>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</si>
  <si>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</si>
  <si>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</si>
  <si>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</si>
  <si>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</si>
  <si>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</si>
  <si>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</si>
  <si>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</si>
  <si>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</si>
  <si>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</si>
  <si>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</si>
  <si>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</si>
  <si>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</si>
  <si>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</si>
  <si>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</si>
  <si>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</si>
  <si>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</si>
  <si>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</si>
  <si>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</si>
  <si>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</si>
  <si>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</si>
  <si>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</si>
  <si>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</si>
  <si>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</si>
  <si>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</si>
  <si>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</si>
  <si>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</si>
  <si>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</si>
  <si>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</si>
  <si>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</si>
  <si>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</si>
  <si>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</si>
  <si>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</si>
  <si>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</si>
  <si>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</si>
  <si>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</si>
  <si>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</si>
  <si>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</si>
  <si>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</si>
  <si>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</si>
  <si>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</si>
  <si>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</si>
  <si>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</si>
  <si>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</si>
  <si>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</si>
  <si>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</si>
  <si>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</si>
  <si>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</si>
  <si>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</si>
  <si>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</si>
  <si>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</si>
  <si>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</si>
  <si>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</si>
  <si>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</si>
  <si>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</si>
  <si>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</si>
  <si>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</si>
  <si>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</si>
  <si>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</si>
  <si>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</si>
  <si>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</si>
  <si>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</si>
  <si>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</si>
  <si>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</si>
  <si>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</si>
  <si>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</si>
  <si>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</si>
  <si>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</si>
  <si>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</si>
  <si>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</si>
  <si>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</si>
  <si>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</si>
  <si>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</si>
  <si>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</si>
  <si>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</si>
  <si>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</si>
  <si>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</si>
  <si>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</si>
  <si>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</si>
  <si>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</si>
  <si>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</si>
  <si>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</si>
  <si>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</si>
  <si>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</si>
  <si>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</si>
  <si>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</si>
  <si>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</si>
  <si>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</si>
  <si>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</si>
  <si>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</si>
  <si>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</si>
  <si>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</si>
  <si>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</si>
  <si>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</si>
  <si>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</si>
  <si>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</si>
  <si>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</si>
  <si>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</si>
  <si>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</si>
  <si>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</si>
  <si>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</si>
  <si>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</si>
  <si>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</si>
  <si>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</si>
  <si>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</si>
  <si>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</si>
  <si>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</si>
  <si>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</si>
  <si>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</si>
  <si>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</si>
  <si>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</si>
  <si>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</si>
  <si>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</si>
  <si>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</si>
  <si>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</si>
  <si>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</si>
  <si>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</si>
  <si>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</si>
  <si>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</si>
  <si>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</si>
  <si>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</si>
  <si>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</si>
  <si>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</si>
  <si>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</si>
  <si>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</si>
  <si>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</si>
  <si>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</si>
  <si>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</si>
  <si>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</si>
  <si>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</si>
  <si>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</si>
  <si>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</si>
  <si>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</si>
  <si>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</si>
  <si>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</si>
  <si>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</si>
  <si>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</si>
  <si>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</si>
  <si>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</si>
  <si>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</si>
  <si>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</si>
  <si>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</si>
  <si>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</si>
  <si>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</si>
  <si>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</si>
  <si>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</si>
  <si>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</si>
  <si>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</si>
  <si>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</si>
  <si>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</si>
  <si>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</si>
  <si>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</si>
  <si>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</si>
  <si>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</si>
  <si>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</si>
  <si>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</si>
  <si>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</si>
  <si>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</si>
  <si>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</si>
  <si>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</si>
  <si>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</si>
  <si>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</si>
  <si>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</si>
  <si>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</si>
  <si>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</si>
  <si>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</si>
  <si>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</si>
  <si>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</si>
  <si>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</si>
  <si>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</si>
  <si>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</si>
  <si>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</si>
  <si>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</si>
  <si>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</si>
  <si>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</si>
  <si>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</si>
  <si>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</si>
  <si>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</si>
  <si>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</si>
  <si>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</si>
  <si>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</si>
  <si>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</si>
  <si>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</si>
  <si>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</si>
  <si>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</si>
  <si>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</si>
  <si>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</si>
  <si>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</si>
  <si>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</si>
  <si>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</si>
  <si>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</si>
  <si>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</si>
  <si>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</si>
  <si>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</si>
  <si>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</si>
  <si>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</si>
  <si>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</si>
  <si>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</si>
  <si>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</si>
  <si>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</si>
  <si>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</si>
  <si>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</si>
  <si>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</si>
  <si>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</si>
  <si>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</si>
  <si>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</si>
  <si>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</si>
  <si>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</si>
  <si>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</si>
  <si>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</si>
  <si>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</si>
  <si>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</si>
  <si>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</si>
  <si>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</si>
  <si>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</si>
  <si>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</si>
  <si>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</si>
  <si>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</si>
  <si>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</si>
  <si>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</si>
  <si>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</si>
  <si>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</si>
  <si>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</si>
  <si>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</si>
  <si>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</si>
  <si>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</si>
  <si>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</si>
  <si>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</si>
  <si>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</si>
  <si>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</si>
  <si>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</si>
  <si>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</si>
  <si>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</si>
  <si>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</si>
  <si>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</si>
  <si>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</si>
  <si>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</si>
  <si>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</si>
  <si>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</si>
  <si>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</si>
  <si>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</si>
  <si>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</si>
  <si>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</si>
  <si>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</si>
  <si>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</si>
  <si>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</si>
  <si>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</si>
  <si>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</si>
  <si>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</si>
  <si>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</si>
  <si>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</si>
  <si>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</si>
  <si>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</si>
  <si>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</si>
  <si>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</si>
  <si>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</si>
  <si>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</si>
  <si>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</si>
  <si>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</si>
  <si>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</si>
  <si>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</si>
  <si>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</si>
  <si>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</si>
  <si>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</si>
  <si>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</si>
  <si>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</si>
  <si>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</si>
  <si>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</si>
  <si>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</si>
  <si>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</si>
  <si>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</si>
  <si>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</si>
  <si>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</si>
  <si>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</si>
  <si>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</si>
  <si>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</si>
  <si>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</si>
  <si>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</si>
  <si>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</si>
  <si>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</si>
  <si>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</si>
  <si>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</si>
  <si>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</si>
  <si>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</si>
  <si>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</si>
  <si>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</si>
  <si>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</si>
  <si>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</si>
  <si>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</si>
  <si>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</si>
  <si>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</si>
  <si>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</si>
  <si>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</si>
  <si>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</si>
  <si>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</si>
  <si>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</si>
  <si>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</si>
  <si>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</si>
  <si>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</si>
  <si>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</si>
  <si>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</si>
  <si>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</si>
  <si>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</si>
  <si>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</si>
  <si>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</si>
  <si>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</si>
  <si>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</si>
  <si>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</si>
  <si>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</si>
  <si>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</si>
  <si>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</si>
  <si>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</si>
  <si>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</si>
  <si>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</si>
  <si>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</si>
  <si>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</si>
  <si>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</si>
  <si>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</si>
  <si>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</si>
  <si>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</si>
  <si>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</si>
  <si>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</si>
  <si>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</si>
  <si>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</si>
  <si>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</si>
  <si>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</si>
  <si>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</si>
  <si>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</si>
  <si>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</si>
  <si>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</si>
  <si>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</si>
  <si>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</si>
  <si>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</si>
  <si>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</si>
  <si>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</si>
  <si>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</si>
  <si>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</si>
  <si>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</si>
  <si>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</si>
  <si>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</si>
  <si>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</si>
  <si>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</si>
  <si>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</si>
  <si>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</si>
  <si>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</si>
  <si>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</si>
  <si>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</si>
  <si>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</si>
  <si>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</si>
  <si>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</si>
  <si>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</si>
  <si>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</si>
  <si>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</si>
  <si>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</si>
  <si>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</si>
  <si>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</si>
  <si>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</si>
  <si>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</si>
  <si>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</si>
  <si>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</si>
  <si>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</si>
  <si>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</si>
  <si>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</si>
  <si>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</si>
  <si>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</si>
  <si>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</si>
  <si>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</si>
  <si>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</si>
  <si>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</si>
  <si>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</si>
  <si>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</si>
  <si>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</si>
  <si>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</si>
  <si>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</si>
  <si>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</si>
  <si>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</si>
  <si>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</si>
  <si>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</si>
  <si>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</si>
  <si>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</si>
  <si>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</si>
  <si>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</si>
  <si>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</si>
  <si>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</si>
  <si>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</si>
  <si>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</si>
  <si>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</si>
  <si>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</si>
  <si>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</si>
  <si>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</si>
  <si>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</si>
  <si>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</si>
  <si>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</si>
  <si>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</si>
  <si>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</si>
  <si>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</si>
  <si>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</si>
  <si>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</si>
  <si>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</si>
  <si>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</si>
  <si>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</si>
  <si>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</si>
  <si>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</si>
  <si>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</si>
  <si>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</si>
  <si>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</si>
  <si>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</si>
  <si>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</si>
  <si>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</si>
  <si>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</si>
  <si>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</si>
  <si>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</si>
  <si>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</si>
  <si>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</si>
  <si>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</si>
  <si>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</si>
  <si>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</si>
  <si>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</si>
  <si>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</si>
  <si>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</si>
  <si>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</si>
  <si>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</si>
  <si>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</si>
  <si>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</si>
  <si>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</si>
  <si>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</si>
  <si>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</si>
  <si>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</si>
  <si>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</si>
  <si>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</si>
  <si>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</si>
  <si>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</si>
  <si>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</si>
  <si>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</si>
  <si>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</si>
  <si>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</si>
  <si>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</si>
  <si>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</si>
  <si>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</si>
  <si>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</si>
  <si>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</si>
  <si>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</si>
  <si>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</si>
  <si>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</si>
  <si>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</si>
  <si>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</si>
  <si>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</si>
  <si>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</si>
  <si>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</si>
  <si>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</si>
  <si>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</si>
  <si>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</si>
  <si>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</si>
  <si>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</si>
  <si>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</si>
  <si>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</si>
  <si>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</si>
  <si>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</si>
  <si>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</si>
  <si>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</si>
  <si>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</si>
  <si>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</si>
  <si>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</si>
  <si>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</si>
  <si>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</si>
  <si>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</si>
  <si>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</si>
  <si>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</si>
  <si>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</si>
  <si>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</si>
  <si>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</si>
  <si>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</si>
  <si>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</si>
  <si>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</si>
  <si>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</si>
  <si>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</si>
  <si>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</si>
  <si>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</si>
  <si>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</si>
  <si>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</si>
  <si>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</si>
  <si>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</si>
  <si>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</si>
  <si>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</si>
  <si>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</si>
  <si>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</si>
  <si>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</si>
  <si>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</si>
  <si>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</si>
  <si>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</si>
  <si>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</si>
  <si>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</si>
  <si>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</si>
  <si>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</si>
  <si>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</si>
  <si>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</si>
  <si>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</si>
  <si>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</si>
  <si>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</si>
  <si>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</si>
  <si>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</si>
  <si>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</si>
  <si>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</si>
  <si>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</si>
  <si>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</si>
  <si>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</si>
  <si>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</si>
  <si>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</si>
  <si>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</si>
  <si>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</si>
  <si>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</si>
  <si>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</si>
  <si>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</si>
  <si>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</si>
  <si>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</si>
  <si>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</si>
  <si>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</si>
  <si>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</si>
  <si>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</si>
  <si>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</si>
  <si>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</si>
  <si>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</si>
  <si>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</si>
  <si>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</si>
  <si>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</si>
  <si>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</si>
  <si>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</si>
  <si>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</si>
  <si>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</si>
  <si>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</si>
  <si>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</si>
  <si>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</si>
  <si>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</si>
  <si>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</si>
  <si>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</si>
  <si>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</si>
  <si>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</si>
  <si>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</si>
  <si>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</si>
  <si>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</si>
  <si>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</si>
  <si>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</si>
  <si>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</si>
  <si>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</si>
  <si>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</si>
  <si>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</si>
  <si>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</si>
  <si>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</si>
  <si>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</si>
  <si>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</si>
  <si>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</si>
  <si>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</si>
  <si>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</si>
  <si>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</si>
  <si>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</si>
  <si>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</si>
  <si>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</si>
  <si>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</si>
  <si>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</si>
  <si>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</si>
  <si>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</si>
  <si>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</si>
  <si>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</si>
  <si>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</si>
  <si>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</si>
  <si>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</si>
  <si>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</si>
  <si>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</si>
  <si>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</si>
  <si>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</si>
  <si>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</si>
  <si>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</si>
  <si>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</si>
  <si>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</si>
  <si>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</si>
  <si>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</si>
  <si>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</si>
  <si>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</si>
  <si>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</si>
  <si>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</si>
  <si>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</si>
  <si>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</si>
  <si>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</si>
  <si>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</si>
  <si>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</si>
  <si>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</si>
  <si>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</si>
  <si>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</si>
  <si>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</si>
  <si>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</si>
  <si>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</si>
  <si>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</si>
  <si>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</si>
  <si>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</si>
  <si>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</si>
  <si>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</si>
  <si>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</si>
  <si>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</si>
  <si>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</si>
  <si>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</si>
  <si>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</si>
  <si>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</si>
  <si>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</si>
  <si>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</si>
  <si>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</si>
  <si>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</si>
  <si>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</si>
  <si>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</si>
  <si>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</si>
  <si>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</si>
  <si>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</si>
  <si>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</si>
  <si>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</si>
  <si>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</si>
  <si>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</si>
  <si>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</si>
  <si>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</si>
  <si>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</si>
  <si>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</si>
  <si>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</si>
  <si>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</si>
  <si>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</si>
  <si>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</si>
  <si>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</si>
  <si>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</si>
  <si>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</si>
  <si>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</si>
  <si>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</si>
  <si>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</si>
  <si>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</si>
  <si>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</si>
  <si>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</si>
  <si>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</si>
  <si>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</si>
  <si>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</si>
  <si>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</si>
  <si>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</si>
  <si>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</si>
  <si>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</si>
  <si>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</si>
  <si>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</si>
  <si>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</si>
  <si>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</si>
  <si>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</si>
  <si>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</si>
  <si>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</si>
  <si>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</si>
  <si>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</si>
  <si>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</si>
  <si>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</si>
  <si>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</si>
  <si>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</si>
  <si>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</si>
  <si>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</si>
  <si>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</si>
  <si>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</si>
  <si>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</si>
  <si>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</si>
  <si>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</si>
  <si>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</si>
  <si>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</si>
  <si>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</si>
  <si>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</si>
  <si>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</si>
  <si>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</si>
  <si>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</si>
  <si>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</si>
  <si>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</si>
  <si>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</si>
  <si>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</si>
  <si>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</si>
  <si>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</si>
  <si>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</si>
  <si>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</si>
  <si>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</si>
  <si>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</si>
  <si>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</si>
  <si>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</si>
  <si>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</si>
  <si>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</si>
  <si>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</si>
  <si>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</si>
  <si>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</si>
  <si>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</si>
  <si>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</si>
  <si>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</si>
  <si>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</si>
  <si>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</si>
  <si>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</si>
  <si>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</si>
  <si>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</si>
  <si>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</si>
  <si>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</si>
  <si>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</si>
  <si>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</si>
  <si>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</si>
  <si>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</si>
  <si>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</si>
  <si>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</si>
  <si>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</si>
  <si>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</si>
  <si>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</si>
  <si>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</si>
  <si>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</si>
  <si>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</si>
  <si>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</si>
  <si>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</si>
  <si>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</si>
  <si>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</si>
  <si>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</si>
  <si>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</si>
  <si>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</si>
  <si>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</si>
  <si>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</si>
  <si>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</si>
  <si>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</si>
  <si>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</si>
  <si>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</si>
  <si>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</si>
  <si>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</si>
  <si>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</si>
  <si>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</si>
  <si>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</si>
  <si>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</si>
  <si>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</si>
  <si>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</si>
  <si>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</si>
  <si>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</si>
  <si>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</si>
  <si>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</si>
  <si>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</si>
  <si>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</si>
  <si>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</si>
  <si>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</si>
  <si>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</si>
  <si>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</si>
  <si>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</si>
  <si>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</si>
  <si>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</si>
  <si>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</si>
  <si>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</si>
  <si>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</si>
  <si>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</si>
  <si>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</si>
  <si>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</si>
  <si>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</si>
  <si>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</si>
  <si>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</si>
  <si>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</si>
  <si>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</si>
  <si>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</si>
  <si>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</si>
  <si>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</si>
  <si>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</si>
  <si>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</si>
  <si>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</si>
  <si>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</si>
  <si>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</si>
  <si>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</si>
  <si>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</si>
  <si>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</si>
  <si>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</si>
  <si>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</si>
  <si>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</si>
  <si>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</si>
  <si>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</si>
  <si>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</si>
  <si>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</si>
  <si>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</si>
  <si>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</si>
  <si>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</si>
  <si>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</si>
  <si>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</si>
  <si>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</si>
  <si>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</si>
  <si>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</si>
  <si>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</si>
  <si>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</si>
  <si>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</si>
  <si>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</si>
  <si>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</si>
  <si>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</si>
  <si>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</si>
  <si>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</si>
  <si>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</si>
  <si>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</si>
  <si>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</si>
  <si>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</si>
  <si>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</si>
  <si>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</si>
  <si>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</si>
  <si>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</si>
  <si>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</si>
  <si>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</si>
  <si>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</si>
  <si>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</si>
  <si>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</si>
  <si>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</si>
  <si>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</si>
  <si>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</si>
  <si>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</si>
  <si>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</si>
  <si>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</si>
  <si>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</si>
  <si>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</si>
  <si>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</si>
  <si>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</si>
  <si>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</si>
  <si>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</si>
  <si>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</si>
  <si>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</si>
  <si>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</si>
  <si>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</si>
  <si>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</si>
  <si>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</si>
  <si>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</si>
  <si>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</si>
  <si>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</si>
  <si>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</si>
  <si>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</si>
  <si>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</si>
  <si>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</si>
  <si>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>2018 -19</t>
  </si>
  <si>
    <t>2019 -20</t>
  </si>
  <si>
    <t>The following template may be used to post the district's 2018 - 2019 "actual" and 2019 - 2020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</si>
  <si>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"2018 - 2019" current budget"</t>
    </r>
  </si>
  <si>
    <t>on the "Data Entry_Web Posting" sheet.  Use your "projected" budget numbers in the column "2019 - 2020"</t>
  </si>
  <si>
    <t xml:space="preserve">2019-20 NOTICE: Sec. 140.0045.  ITEMIZATION OF CERTAIN PUBLIC NOTICE  EXPENDITURES REQUIRED IN CERTAIN POLITICAL SUBDIVISION BUDGETS. </t>
  </si>
  <si>
    <t>2018 - 19  Actual Budget</t>
  </si>
  <si>
    <t>2019 - 20  "Proposed" Budget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</si>
  <si>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</si>
  <si>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</si>
  <si>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</si>
  <si>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</si>
  <si>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</si>
  <si>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</si>
  <si>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</si>
  <si>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</si>
  <si>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</si>
  <si>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</si>
  <si>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Revised 8/7/19</t>
  </si>
  <si>
    <t>072-910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</si>
</sst>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7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2" sqref="A2"/>
    </sheetView>
  </sheetViews>
  <sheetFormatPr defaultColWidth="9.109375" defaultRowHeight="15"/>
  <cols>
    <col min="1" max="1" width="9.6640625" style="128" bestFit="1" customWidth="1"/>
    <col min="2" max="16384" width="9.109375" style="128"/>
  </cols>
  <sheetData>
    <row r="1" spans="1:13" ht="15.6">
      <c r="A1" s="127" t="s">
        <v>2195</v>
      </c>
    </row>
    <row r="2" spans="1:13" ht="15.6">
      <c r="A2" s="129"/>
    </row>
    <row r="3" spans="1:13" ht="15.75" customHeight="1">
      <c r="A3" s="130" t="s">
        <v>2179</v>
      </c>
    </row>
    <row r="4" spans="1:13" ht="15.6">
      <c r="A4" s="130" t="s">
        <v>899</v>
      </c>
    </row>
    <row r="5" spans="1:13" ht="15.6">
      <c r="A5" s="130" t="s">
        <v>2160</v>
      </c>
    </row>
    <row r="6" spans="1:13" ht="15.6">
      <c r="A6" s="130"/>
    </row>
    <row r="7" spans="1:13" ht="15.6">
      <c r="A7" s="130" t="s">
        <v>2180</v>
      </c>
    </row>
    <row r="8" spans="1:13" s="131" customFormat="1" ht="15.6">
      <c r="A8" s="130" t="s">
        <v>2181</v>
      </c>
    </row>
    <row r="9" spans="1:13" s="131" customFormat="1" ht="15.6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6">
      <c r="A11" s="130" t="s">
        <v>1269</v>
      </c>
    </row>
    <row r="12" spans="1:13" ht="15.6">
      <c r="A12" s="130"/>
    </row>
    <row r="13" spans="1:13" ht="15.6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6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6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6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6">
      <c r="A17" s="133" t="s">
        <v>2169</v>
      </c>
    </row>
    <row r="18" spans="1:13" s="133" customFormat="1" ht="15.6">
      <c r="A18" s="133" t="s">
        <v>2166</v>
      </c>
    </row>
    <row r="19" spans="1:13" s="133" customFormat="1" ht="15.6">
      <c r="A19" s="151" t="s">
        <v>2167</v>
      </c>
    </row>
    <row r="20" spans="1:13" s="133" customFormat="1" ht="15.6">
      <c r="A20" s="151" t="s">
        <v>2168</v>
      </c>
    </row>
    <row r="21" spans="1:13" s="133" customFormat="1" ht="15.6">
      <c r="A21" s="151"/>
    </row>
    <row r="22" spans="1:13" ht="15.6">
      <c r="A22" s="133" t="s">
        <v>2182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6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6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6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6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6">
      <c r="A28" s="130" t="s">
        <v>1270</v>
      </c>
    </row>
    <row r="29" spans="1:13" ht="15.6">
      <c r="A29" s="130" t="s">
        <v>1271</v>
      </c>
    </row>
    <row r="30" spans="1:13">
      <c r="A30" s="135" t="s">
        <v>1272</v>
      </c>
    </row>
    <row r="31" spans="1:13" ht="15.6">
      <c r="A31" s="130" t="s">
        <v>482</v>
      </c>
    </row>
    <row r="33" spans="1:1" ht="15.6">
      <c r="A33" s="130" t="s">
        <v>995</v>
      </c>
    </row>
    <row r="34" spans="1:1" ht="15.6">
      <c r="A34" s="130" t="s">
        <v>1271</v>
      </c>
    </row>
    <row r="35" spans="1:1">
      <c r="A35" s="135" t="s">
        <v>996</v>
      </c>
    </row>
    <row r="36" spans="1:1" ht="15.6">
      <c r="A36" s="130" t="s">
        <v>997</v>
      </c>
    </row>
    <row r="38" spans="1:1" ht="15.6">
      <c r="A38" s="130" t="s">
        <v>2157</v>
      </c>
    </row>
    <row r="39" spans="1:1" ht="15.6">
      <c r="A39" s="130" t="s">
        <v>1271</v>
      </c>
    </row>
    <row r="40" spans="1:1">
      <c r="A40" s="135" t="s">
        <v>2155</v>
      </c>
    </row>
    <row r="41" spans="1:1" ht="15.6">
      <c r="A41" s="130" t="s">
        <v>2156</v>
      </c>
    </row>
  </sheetData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Normal="100" workbookViewId="0">
      <selection activeCell="D10" sqref="D10"/>
    </sheetView>
  </sheetViews>
  <sheetFormatPr defaultColWidth="9.109375" defaultRowHeight="13.2"/>
  <cols>
    <col min="1" max="1" width="8.33203125" style="72" customWidth="1"/>
    <col min="2" max="2" width="42.109375" style="72" customWidth="1"/>
    <col min="3" max="3" width="6.6640625" style="72" customWidth="1"/>
    <col min="4" max="4" width="11.5546875" style="72" customWidth="1"/>
    <col min="5" max="5" width="2.5546875" style="72" customWidth="1"/>
    <col min="6" max="6" width="12.109375" style="72" customWidth="1"/>
    <col min="7" max="7" width="2.6640625" style="72" customWidth="1"/>
    <col min="8" max="8" width="11.5546875" style="72" customWidth="1"/>
    <col min="9" max="15" width="9.109375" style="72" customWidth="1"/>
    <col min="16" max="16" width="11.33203125" style="72" customWidth="1"/>
    <col min="17" max="17" width="11" style="72" customWidth="1"/>
    <col min="18" max="16384" width="9.109375" style="72"/>
  </cols>
  <sheetData>
    <row r="1" spans="1:16">
      <c r="A1" s="71" t="s">
        <v>1273</v>
      </c>
      <c r="B1" s="175" t="str">
        <f>Sheet3!B2</f>
        <v>MORGAN MILL ISD</v>
      </c>
      <c r="C1" s="136"/>
    </row>
    <row r="2" spans="1:16">
      <c r="A2" s="107" t="s">
        <v>1274</v>
      </c>
      <c r="B2" s="176" t="s">
        <v>2196</v>
      </c>
      <c r="C2" s="137" t="s">
        <v>1268</v>
      </c>
    </row>
    <row r="3" spans="1:16">
      <c r="A3" s="73" t="s">
        <v>1275</v>
      </c>
      <c r="B3" s="177">
        <v>43662</v>
      </c>
      <c r="C3" s="138"/>
    </row>
    <row r="4" spans="1:16">
      <c r="B4" s="74"/>
    </row>
    <row r="5" spans="1:16" ht="16.2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6">
      <c r="A6" s="80" t="s">
        <v>647</v>
      </c>
      <c r="B6" s="81"/>
      <c r="D6" s="82" t="s">
        <v>2177</v>
      </c>
      <c r="E6" s="83"/>
      <c r="F6" s="82" t="s">
        <v>2178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6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6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115</v>
      </c>
      <c r="E9" s="152"/>
      <c r="F9" s="103">
        <v>108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483418</v>
      </c>
      <c r="E11" s="153"/>
      <c r="F11" s="2">
        <v>659881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11135</v>
      </c>
      <c r="E12" s="153"/>
      <c r="F12" s="2">
        <v>14500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2160</v>
      </c>
      <c r="E13" s="153"/>
      <c r="F13" s="2">
        <v>3100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0</v>
      </c>
      <c r="E14" s="153"/>
      <c r="F14" s="2">
        <v>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48290</v>
      </c>
      <c r="E15" s="153"/>
      <c r="F15" s="2">
        <v>79436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0</v>
      </c>
      <c r="E16" s="153"/>
      <c r="F16" s="2">
        <v>501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8" thickBot="1">
      <c r="A18" s="96">
        <v>33</v>
      </c>
      <c r="B18" s="97" t="s">
        <v>1236</v>
      </c>
      <c r="C18" s="76"/>
      <c r="D18" s="2">
        <v>1475</v>
      </c>
      <c r="E18" s="153"/>
      <c r="F18" s="2">
        <v>2465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8" thickBot="1">
      <c r="A19" s="96">
        <v>34</v>
      </c>
      <c r="B19" s="97" t="s">
        <v>1237</v>
      </c>
      <c r="C19" s="76"/>
      <c r="D19" s="2">
        <v>42454</v>
      </c>
      <c r="E19" s="153"/>
      <c r="F19" s="2">
        <v>90200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42199</v>
      </c>
      <c r="E20" s="153"/>
      <c r="F20" s="2">
        <v>60158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10773</v>
      </c>
      <c r="E21" s="153"/>
      <c r="F21" s="2">
        <v>21800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107706</v>
      </c>
      <c r="E22" s="153"/>
      <c r="F22" s="2">
        <v>169779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2190</v>
      </c>
      <c r="B23" s="140" t="s">
        <v>2186</v>
      </c>
      <c r="D23" s="2">
        <v>0</v>
      </c>
      <c r="E23" s="153"/>
      <c r="F23" s="2">
        <v>500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2191</v>
      </c>
      <c r="B24" s="140" t="s">
        <v>2185</v>
      </c>
      <c r="C24" s="76"/>
      <c r="D24" s="2">
        <v>0</v>
      </c>
      <c r="E24" s="153"/>
      <c r="F24" s="2">
        <v>150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101288</v>
      </c>
      <c r="E25" s="153"/>
      <c r="F25" s="2">
        <v>145216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7872</v>
      </c>
      <c r="E26" s="153"/>
      <c r="F26" s="2">
        <v>19000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8" thickBot="1">
      <c r="A27" s="96">
        <v>53</v>
      </c>
      <c r="B27" s="97" t="s">
        <v>1243</v>
      </c>
      <c r="C27" s="76"/>
      <c r="D27" s="2">
        <v>41338</v>
      </c>
      <c r="E27" s="153"/>
      <c r="F27" s="2">
        <v>57659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0</v>
      </c>
      <c r="E28" s="153"/>
      <c r="F28" s="2">
        <v>0</v>
      </c>
      <c r="G28" s="76"/>
      <c r="R28" s="110"/>
    </row>
    <row r="29" spans="1:18" ht="16.2" thickBot="1">
      <c r="A29" s="96">
        <v>71</v>
      </c>
      <c r="B29" s="97" t="s">
        <v>1245</v>
      </c>
      <c r="C29" s="76"/>
      <c r="D29" s="2">
        <v>0</v>
      </c>
      <c r="E29" s="153"/>
      <c r="F29" s="2">
        <v>0</v>
      </c>
      <c r="G29" s="76"/>
      <c r="H29" s="139" t="s">
        <v>2189</v>
      </c>
    </row>
    <row r="30" spans="1:18">
      <c r="A30" s="96"/>
      <c r="B30" s="97" t="s">
        <v>1246</v>
      </c>
      <c r="C30" s="76"/>
      <c r="D30" s="2">
        <v>0</v>
      </c>
      <c r="E30" s="153"/>
      <c r="F30" s="2">
        <v>0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0</v>
      </c>
      <c r="E31" s="153"/>
      <c r="F31" s="2">
        <v>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0</v>
      </c>
      <c r="E32" s="153"/>
      <c r="F32" s="2">
        <v>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62420</v>
      </c>
      <c r="E33" s="153"/>
      <c r="F33" s="2">
        <v>1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8" thickBot="1">
      <c r="A35" s="96">
        <v>93</v>
      </c>
      <c r="B35" s="97" t="s">
        <v>1251</v>
      </c>
      <c r="C35" s="76"/>
      <c r="D35" s="2">
        <v>17426</v>
      </c>
      <c r="E35" s="153"/>
      <c r="F35" s="2">
        <v>25000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6">
      <c r="A37" s="96">
        <v>95</v>
      </c>
      <c r="B37" s="97" t="s">
        <v>1253</v>
      </c>
      <c r="C37" s="76"/>
      <c r="D37" s="2">
        <v>0</v>
      </c>
      <c r="E37" s="153"/>
      <c r="F37" s="2">
        <v>0</v>
      </c>
      <c r="G37" s="76"/>
      <c r="H37" s="139" t="s">
        <v>2192</v>
      </c>
    </row>
    <row r="38" spans="1:17" ht="16.2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2193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25450</v>
      </c>
      <c r="E40" s="154"/>
      <c r="F40" s="2">
        <v>29000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8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" workbookViewId="0">
      <selection activeCell="H24" sqref="H24"/>
    </sheetView>
  </sheetViews>
  <sheetFormatPr defaultRowHeight="13.2"/>
  <cols>
    <col min="1" max="1" width="2.6640625" customWidth="1"/>
    <col min="2" max="2" width="14.6640625" customWidth="1"/>
    <col min="3" max="3" width="20" customWidth="1"/>
    <col min="4" max="4" width="16.33203125" customWidth="1"/>
    <col min="5" max="5" width="13.33203125" customWidth="1"/>
    <col min="6" max="6" width="2.33203125" customWidth="1"/>
    <col min="7" max="7" width="14" customWidth="1"/>
    <col min="8" max="8" width="20.109375" customWidth="1"/>
    <col min="9" max="9" width="13.5546875" customWidth="1"/>
    <col min="10" max="10" width="14" customWidth="1"/>
    <col min="11" max="11" width="2.33203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MORGAN MILL ISD</v>
      </c>
      <c r="I1" s="6"/>
      <c r="J1" s="6"/>
      <c r="K1" s="8"/>
      <c r="L1" s="9"/>
      <c r="M1" s="8"/>
      <c r="N1" s="10"/>
      <c r="O1" s="10"/>
      <c r="P1" s="10"/>
    </row>
    <row r="2" spans="1:16" ht="17.399999999999999">
      <c r="A2" s="11"/>
      <c r="B2" s="12"/>
      <c r="C2" s="12" t="s">
        <v>2183</v>
      </c>
      <c r="D2" s="13"/>
      <c r="E2" s="13"/>
      <c r="F2" s="11"/>
      <c r="G2" s="14"/>
      <c r="H2" s="14" t="s">
        <v>2184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483418</v>
      </c>
      <c r="E5" s="26">
        <f>D5/'Data Entry_Web Posting'!D$9</f>
        <v>4203.6347826086958</v>
      </c>
      <c r="F5" s="23"/>
      <c r="G5" s="27">
        <v>11</v>
      </c>
      <c r="H5" s="28" t="s">
        <v>1229</v>
      </c>
      <c r="I5" s="29">
        <f>'Data Entry_Web Posting'!F11</f>
        <v>659881</v>
      </c>
      <c r="J5" s="29">
        <f>I5/'Data Entry_Web Posting'!F$9</f>
        <v>6110.0092592592591</v>
      </c>
      <c r="K5" s="30"/>
      <c r="L5" s="31"/>
      <c r="M5" s="31"/>
      <c r="N5" s="31"/>
      <c r="O5" s="31"/>
      <c r="P5" s="32"/>
    </row>
    <row r="6" spans="1:16" ht="39.6">
      <c r="A6" s="23"/>
      <c r="B6" s="24">
        <v>12</v>
      </c>
      <c r="C6" s="25" t="s">
        <v>1205</v>
      </c>
      <c r="D6" s="26">
        <f>'Data Entry_Web Posting'!D12</f>
        <v>11135</v>
      </c>
      <c r="E6" s="26">
        <f>D6/'Data Entry_Web Posting'!D$9</f>
        <v>96.826086956521735</v>
      </c>
      <c r="F6" s="23"/>
      <c r="G6" s="27">
        <v>12</v>
      </c>
      <c r="H6" s="28" t="s">
        <v>1205</v>
      </c>
      <c r="I6" s="29">
        <f>'Data Entry_Web Posting'!F12</f>
        <v>14500</v>
      </c>
      <c r="J6" s="29">
        <f>I6/'Data Entry_Web Posting'!F$9</f>
        <v>134.25925925925927</v>
      </c>
      <c r="K6" s="30"/>
      <c r="L6" s="31"/>
      <c r="M6" s="31"/>
      <c r="N6" s="31"/>
      <c r="O6" s="31"/>
      <c r="P6" s="32"/>
    </row>
    <row r="7" spans="1:16" ht="39.6">
      <c r="A7" s="23"/>
      <c r="B7" s="24">
        <v>13</v>
      </c>
      <c r="C7" s="25" t="s">
        <v>1206</v>
      </c>
      <c r="D7" s="26">
        <f>'Data Entry_Web Posting'!D13</f>
        <v>2160</v>
      </c>
      <c r="E7" s="26">
        <f>D7/'Data Entry_Web Posting'!D$9</f>
        <v>18.782608695652176</v>
      </c>
      <c r="F7" s="23"/>
      <c r="G7" s="27">
        <v>13</v>
      </c>
      <c r="H7" s="28" t="s">
        <v>1206</v>
      </c>
      <c r="I7" s="29">
        <f>'Data Entry_Web Posting'!F13</f>
        <v>3100</v>
      </c>
      <c r="J7" s="29">
        <f>I7/'Data Entry_Web Posting'!F$9</f>
        <v>28.703703703703702</v>
      </c>
      <c r="K7" s="30"/>
      <c r="L7" s="31"/>
      <c r="M7" s="31"/>
      <c r="N7" s="31"/>
      <c r="O7" s="31"/>
      <c r="P7" s="32"/>
    </row>
    <row r="8" spans="1:16" ht="27" thickBot="1">
      <c r="A8" s="23"/>
      <c r="B8" s="33">
        <v>95</v>
      </c>
      <c r="C8" s="34" t="s">
        <v>1200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8" thickTop="1">
      <c r="A9" s="23"/>
      <c r="B9" s="39"/>
      <c r="C9" s="40" t="s">
        <v>1204</v>
      </c>
      <c r="D9" s="41">
        <f>SUM(D5:D8)</f>
        <v>496713</v>
      </c>
      <c r="E9" s="41">
        <f>SUM(E5:E8)</f>
        <v>4319.2434782608698</v>
      </c>
      <c r="F9" s="23"/>
      <c r="G9" s="42"/>
      <c r="H9" s="43" t="s">
        <v>1204</v>
      </c>
      <c r="I9" s="44">
        <f>SUM(I5:I8)</f>
        <v>677481</v>
      </c>
      <c r="J9" s="44">
        <f>SUM(J5:J8)</f>
        <v>6272.9722222222217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.4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.4">
      <c r="A12" s="23"/>
      <c r="B12" s="24">
        <v>21</v>
      </c>
      <c r="C12" s="25" t="s">
        <v>1232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1232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48290</v>
      </c>
      <c r="E13" s="26">
        <f>D13/'Data Entry_Web Posting'!D$9</f>
        <v>419.91304347826087</v>
      </c>
      <c r="F13" s="23"/>
      <c r="G13" s="27">
        <v>23</v>
      </c>
      <c r="H13" s="28" t="s">
        <v>1233</v>
      </c>
      <c r="I13" s="29">
        <f>'Data Entry_Web Posting'!F15</f>
        <v>79436</v>
      </c>
      <c r="J13" s="29">
        <f>I13/'Data Entry_Web Posting'!F$9</f>
        <v>735.51851851851848</v>
      </c>
      <c r="K13" s="30"/>
      <c r="L13" s="31"/>
      <c r="M13" s="31"/>
      <c r="N13" s="31"/>
      <c r="O13" s="31"/>
      <c r="P13" s="32"/>
    </row>
    <row r="14" spans="1:16" ht="39.6">
      <c r="A14" s="23"/>
      <c r="B14" s="24">
        <v>31</v>
      </c>
      <c r="C14" s="25" t="s">
        <v>1221</v>
      </c>
      <c r="D14" s="26">
        <f>'Data Entry_Web Posting'!D16</f>
        <v>0</v>
      </c>
      <c r="E14" s="26">
        <f>D14/'Data Entry_Web Posting'!D$9</f>
        <v>0</v>
      </c>
      <c r="F14" s="23"/>
      <c r="G14" s="27">
        <v>31</v>
      </c>
      <c r="H14" s="28" t="s">
        <v>1221</v>
      </c>
      <c r="I14" s="29">
        <f>'Data Entry_Web Posting'!F16</f>
        <v>501</v>
      </c>
      <c r="J14" s="29">
        <f>I14/'Data Entry_Web Posting'!F$9</f>
        <v>4.6388888888888893</v>
      </c>
      <c r="K14" s="30"/>
      <c r="L14" s="31"/>
      <c r="M14" s="31"/>
      <c r="N14" s="31"/>
      <c r="O14" s="31"/>
      <c r="P14" s="32"/>
    </row>
    <row r="15" spans="1:16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1475</v>
      </c>
      <c r="E16" s="26">
        <f>D16/'Data Entry_Web Posting'!D$9</f>
        <v>12.826086956521738</v>
      </c>
      <c r="F16" s="23"/>
      <c r="G16" s="27">
        <v>33</v>
      </c>
      <c r="H16" s="28" t="s">
        <v>1236</v>
      </c>
      <c r="I16" s="29">
        <f>'Data Entry_Web Posting'!F18</f>
        <v>2465</v>
      </c>
      <c r="J16" s="29">
        <f>I16/'Data Entry_Web Posting'!F$9</f>
        <v>22.824074074074073</v>
      </c>
      <c r="K16" s="30"/>
      <c r="L16" s="31"/>
      <c r="M16" s="31"/>
      <c r="N16" s="31"/>
      <c r="O16" s="31"/>
      <c r="P16" s="32"/>
    </row>
    <row r="17" spans="1:16" ht="27" thickBot="1">
      <c r="A17" s="23"/>
      <c r="B17" s="33">
        <v>36</v>
      </c>
      <c r="C17" s="34" t="s">
        <v>1207</v>
      </c>
      <c r="D17" s="35">
        <f>'Data Entry_Web Posting'!D21</f>
        <v>10773</v>
      </c>
      <c r="E17" s="35">
        <f>D17/'Data Entry_Web Posting'!D$9</f>
        <v>93.678260869565221</v>
      </c>
      <c r="F17" s="23"/>
      <c r="G17" s="36">
        <v>36</v>
      </c>
      <c r="H17" s="37" t="s">
        <v>1207</v>
      </c>
      <c r="I17" s="38">
        <f>'Data Entry_Web Posting'!F21</f>
        <v>21800</v>
      </c>
      <c r="J17" s="38">
        <f>I17/'Data Entry_Web Posting'!F$9</f>
        <v>201.85185185185185</v>
      </c>
      <c r="K17" s="30"/>
      <c r="L17" s="31"/>
      <c r="M17" s="31"/>
      <c r="N17" s="31"/>
      <c r="O17" s="31"/>
      <c r="P17" s="32"/>
    </row>
    <row r="18" spans="1:16" ht="13.8" thickTop="1">
      <c r="A18" s="23"/>
      <c r="B18" s="39"/>
      <c r="C18" s="40" t="s">
        <v>1276</v>
      </c>
      <c r="D18" s="41">
        <f>SUM(D12:D17)</f>
        <v>60538</v>
      </c>
      <c r="E18" s="41">
        <f>SUM(E12:E17)</f>
        <v>526.4173913043478</v>
      </c>
      <c r="F18" s="23"/>
      <c r="G18" s="42"/>
      <c r="H18" s="43" t="s">
        <v>1276</v>
      </c>
      <c r="I18" s="44">
        <f>SUM(I12:I17)</f>
        <v>104202</v>
      </c>
      <c r="J18" s="44">
        <f>SUM(J12:J17)</f>
        <v>964.83333333333326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26.4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7" thickBot="1">
      <c r="A21" s="23"/>
      <c r="B21" s="47">
        <v>41</v>
      </c>
      <c r="C21" s="25" t="s">
        <v>1240</v>
      </c>
      <c r="D21" s="26">
        <f>'Data Entry_Web Posting'!D22</f>
        <v>107706</v>
      </c>
      <c r="E21" s="26">
        <f>D21/'Data Entry_Web Posting'!D$9</f>
        <v>936.57391304347823</v>
      </c>
      <c r="F21" s="23"/>
      <c r="G21" s="49">
        <v>41</v>
      </c>
      <c r="H21" s="28" t="s">
        <v>1240</v>
      </c>
      <c r="I21" s="29">
        <f>'Data Entry_Web Posting'!F22</f>
        <v>169779</v>
      </c>
      <c r="J21" s="29">
        <f>I21/'Data Entry_Web Posting'!F$9</f>
        <v>1572.0277777777778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2187</v>
      </c>
      <c r="C22" s="167" t="s">
        <v>2171</v>
      </c>
      <c r="D22" s="168">
        <f>'Data Entry_Web Posting'!D23</f>
        <v>0</v>
      </c>
      <c r="E22" s="168">
        <f>D22/'Data Entry_Web Posting'!D$9</f>
        <v>0</v>
      </c>
      <c r="F22" s="169"/>
      <c r="G22" s="170" t="s">
        <v>2187</v>
      </c>
      <c r="H22" s="171" t="s">
        <v>2171</v>
      </c>
      <c r="I22" s="172">
        <f>'Data Entry_Web Posting'!F23</f>
        <v>500</v>
      </c>
      <c r="J22" s="173">
        <f>I22/'Data Entry_Web Posting'!F$9</f>
        <v>4.6296296296296298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2188</v>
      </c>
      <c r="C23" s="141" t="s">
        <v>2194</v>
      </c>
      <c r="D23" s="142">
        <f>'Data Entry_Web Posting'!D24</f>
        <v>0</v>
      </c>
      <c r="E23" s="168">
        <f>D23/'Data Entry_Web Posting'!D$9</f>
        <v>0</v>
      </c>
      <c r="F23" s="143"/>
      <c r="G23" s="170" t="s">
        <v>2188</v>
      </c>
      <c r="H23" s="150" t="s">
        <v>2194</v>
      </c>
      <c r="I23" s="165">
        <f>'Data Entry_Web Posting'!F24</f>
        <v>150</v>
      </c>
      <c r="J23" s="173">
        <f>I23/'Data Entry_Web Posting'!F$9</f>
        <v>1.3888888888888888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107706</v>
      </c>
      <c r="E24" s="41">
        <f>SUM(E21:E23)</f>
        <v>936.57391304347823</v>
      </c>
      <c r="F24" s="23"/>
      <c r="G24" s="55"/>
      <c r="H24" s="43" t="s">
        <v>1204</v>
      </c>
      <c r="I24" s="44">
        <f>SUM(I19:I23)</f>
        <v>170429</v>
      </c>
      <c r="J24" s="44">
        <f>SUM(J21:J23)</f>
        <v>1578.0462962962963</v>
      </c>
      <c r="K24" s="23"/>
      <c r="L24" s="51"/>
      <c r="M24" s="51"/>
      <c r="N24" s="51"/>
      <c r="O24" s="51"/>
      <c r="P24" s="1"/>
    </row>
    <row r="25" spans="1:16" ht="26.4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.4">
      <c r="A26" s="23"/>
      <c r="B26" s="47">
        <v>51</v>
      </c>
      <c r="C26" s="25" t="s">
        <v>1209</v>
      </c>
      <c r="D26" s="26">
        <f>'Data Entry_Web Posting'!D25</f>
        <v>101288</v>
      </c>
      <c r="E26" s="26">
        <f>D26/'Data Entry_Web Posting'!D$9</f>
        <v>880.7652173913043</v>
      </c>
      <c r="F26" s="23"/>
      <c r="G26" s="49">
        <v>51</v>
      </c>
      <c r="H26" s="28" t="s">
        <v>1209</v>
      </c>
      <c r="I26" s="29">
        <f>'Data Entry_Web Posting'!F25</f>
        <v>145216</v>
      </c>
      <c r="J26" s="29">
        <f>I26/'Data Entry_Web Posting'!F$9</f>
        <v>1344.5925925925926</v>
      </c>
      <c r="K26" s="23"/>
      <c r="L26" s="51"/>
      <c r="M26" s="51"/>
      <c r="N26" s="51"/>
      <c r="O26" s="51"/>
      <c r="P26" s="1"/>
    </row>
    <row r="27" spans="1:16" ht="26.4">
      <c r="A27" s="23"/>
      <c r="B27" s="47">
        <v>52</v>
      </c>
      <c r="C27" s="25" t="s">
        <v>1210</v>
      </c>
      <c r="D27" s="26">
        <f>'Data Entry_Web Posting'!D26</f>
        <v>7872</v>
      </c>
      <c r="E27" s="26">
        <f>D27/'Data Entry_Web Posting'!D$9</f>
        <v>68.452173913043481</v>
      </c>
      <c r="F27" s="23"/>
      <c r="G27" s="49">
        <v>52</v>
      </c>
      <c r="H27" s="28" t="s">
        <v>1210</v>
      </c>
      <c r="I27" s="29">
        <f>'Data Entry_Web Posting'!F26</f>
        <v>19000</v>
      </c>
      <c r="J27" s="29">
        <f>I27/'Data Entry_Web Posting'!F$9</f>
        <v>175.92592592592592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41338</v>
      </c>
      <c r="E28" s="26">
        <f>D28/'Data Entry_Web Posting'!D$9</f>
        <v>359.46086956521737</v>
      </c>
      <c r="F28" s="23"/>
      <c r="G28" s="49">
        <v>53</v>
      </c>
      <c r="H28" s="28" t="s">
        <v>1211</v>
      </c>
      <c r="I28" s="29">
        <f>'Data Entry_Web Posting'!F27</f>
        <v>57659</v>
      </c>
      <c r="J28" s="29">
        <f>I28/'Data Entry_Web Posting'!F$9</f>
        <v>533.87962962962968</v>
      </c>
      <c r="K28" s="23"/>
      <c r="L28" s="51"/>
      <c r="M28" s="51"/>
      <c r="N28" s="51"/>
      <c r="O28" s="51"/>
      <c r="P28" s="1"/>
    </row>
    <row r="29" spans="1:16" ht="26.4">
      <c r="A29" s="23"/>
      <c r="B29" s="47">
        <v>34</v>
      </c>
      <c r="C29" s="25" t="s">
        <v>1212</v>
      </c>
      <c r="D29" s="26">
        <f>'Data Entry_Web Posting'!D19</f>
        <v>42454</v>
      </c>
      <c r="E29" s="26">
        <f>D29/'Data Entry_Web Posting'!D$9</f>
        <v>369.16521739130434</v>
      </c>
      <c r="F29" s="23"/>
      <c r="G29" s="49">
        <v>34</v>
      </c>
      <c r="H29" s="28" t="s">
        <v>1212</v>
      </c>
      <c r="I29" s="29">
        <f>'Data Entry_Web Posting'!F19</f>
        <v>90200</v>
      </c>
      <c r="J29" s="29">
        <f>I29/'Data Entry_Web Posting'!F$9</f>
        <v>835.18518518518522</v>
      </c>
      <c r="K29" s="23"/>
      <c r="L29" s="51"/>
      <c r="M29" s="51"/>
      <c r="N29" s="51"/>
      <c r="O29" s="51"/>
      <c r="P29" s="1"/>
    </row>
    <row r="30" spans="1:16" ht="13.8" thickBot="1">
      <c r="A30" s="23"/>
      <c r="B30" s="53">
        <v>35</v>
      </c>
      <c r="C30" s="34" t="s">
        <v>1238</v>
      </c>
      <c r="D30" s="35">
        <f>'Data Entry_Web Posting'!D20</f>
        <v>42199</v>
      </c>
      <c r="E30" s="35">
        <f>D30/'Data Entry_Web Posting'!D$9</f>
        <v>366.94782608695652</v>
      </c>
      <c r="F30" s="23"/>
      <c r="G30" s="54">
        <v>35</v>
      </c>
      <c r="H30" s="37" t="s">
        <v>1238</v>
      </c>
      <c r="I30" s="38">
        <f>'Data Entry_Web Posting'!F20</f>
        <v>60158</v>
      </c>
      <c r="J30" s="38">
        <f>I30/'Data Entry_Web Posting'!F$9</f>
        <v>557.01851851851848</v>
      </c>
      <c r="K30" s="23"/>
      <c r="L30" s="51"/>
      <c r="M30" s="51"/>
      <c r="N30" s="51"/>
      <c r="O30" s="51"/>
      <c r="P30" s="1"/>
    </row>
    <row r="31" spans="1:16" ht="13.8" thickTop="1">
      <c r="A31" s="23"/>
      <c r="B31" s="45"/>
      <c r="C31" s="40" t="s">
        <v>1204</v>
      </c>
      <c r="D31" s="41">
        <f>SUM(D26:D30)</f>
        <v>235151</v>
      </c>
      <c r="E31" s="41">
        <f>SUM(E26:E30)</f>
        <v>2044.7913043478261</v>
      </c>
      <c r="F31" s="23"/>
      <c r="G31" s="55"/>
      <c r="H31" s="43" t="s">
        <v>1204</v>
      </c>
      <c r="I31" s="44">
        <f>SUM(I26:I30)</f>
        <v>372233</v>
      </c>
      <c r="J31" s="44">
        <f>SUM(J26:J30)</f>
        <v>3446.6018518518522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0</v>
      </c>
      <c r="E34" s="26">
        <f>D34/'Data Entry_Web Posting'!D$9</f>
        <v>0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0</v>
      </c>
      <c r="J34" s="29">
        <f>I34/'Data Entry_Web Posting'!F$9</f>
        <v>0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1215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6.4">
      <c r="A38" s="23"/>
      <c r="B38" s="47">
        <v>81</v>
      </c>
      <c r="C38" s="25" t="s">
        <v>1216</v>
      </c>
      <c r="D38" s="26">
        <f>'Data Entry_Web Posting'!D32</f>
        <v>0</v>
      </c>
      <c r="E38" s="26">
        <f>D38/'Data Entry_Web Posting'!D$9</f>
        <v>0</v>
      </c>
      <c r="F38" s="23"/>
      <c r="G38" s="49">
        <v>81</v>
      </c>
      <c r="H38" s="28" t="s">
        <v>1216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2.8">
      <c r="A39" s="23"/>
      <c r="B39" s="47">
        <v>91</v>
      </c>
      <c r="C39" s="25" t="s">
        <v>1222</v>
      </c>
      <c r="D39" s="26">
        <f>'Data Entry_Web Posting'!D33</f>
        <v>62420</v>
      </c>
      <c r="E39" s="26">
        <f>D39/'Data Entry_Web Posting'!D$9</f>
        <v>542.78260869565213</v>
      </c>
      <c r="F39" s="23"/>
      <c r="G39" s="49">
        <v>91</v>
      </c>
      <c r="H39" s="28" t="s">
        <v>1222</v>
      </c>
      <c r="I39" s="29">
        <f>'Data Entry_Web Posting'!F33</f>
        <v>1</v>
      </c>
      <c r="J39" s="29">
        <f>I39/'Data Entry_Web Posting'!F$9</f>
        <v>9.2592592592592587E-3</v>
      </c>
      <c r="K39" s="23"/>
      <c r="L39" s="51"/>
      <c r="M39" s="51"/>
      <c r="N39" s="51"/>
      <c r="O39" s="51"/>
    </row>
    <row r="40" spans="1:16" ht="52.8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2.8">
      <c r="A41" s="23"/>
      <c r="B41" s="47">
        <v>93</v>
      </c>
      <c r="C41" s="25" t="s">
        <v>1218</v>
      </c>
      <c r="D41" s="26">
        <f>'Data Entry_Web Posting'!D35</f>
        <v>17426</v>
      </c>
      <c r="E41" s="26">
        <f>D41/'Data Entry_Web Posting'!D$9</f>
        <v>151.53043478260869</v>
      </c>
      <c r="F41" s="23"/>
      <c r="G41" s="49">
        <v>93</v>
      </c>
      <c r="H41" s="28" t="s">
        <v>1218</v>
      </c>
      <c r="I41" s="29">
        <f>'Data Entry_Web Posting'!F35</f>
        <v>25000</v>
      </c>
      <c r="J41" s="29">
        <f>I41/'Data Entry_Web Posting'!F$9</f>
        <v>231.4814814814815</v>
      </c>
      <c r="K41" s="23"/>
      <c r="L41" s="51"/>
      <c r="M41" s="51"/>
      <c r="N41" s="51"/>
      <c r="O41" s="51"/>
    </row>
    <row r="42" spans="1:16" ht="26.4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25450</v>
      </c>
      <c r="E43" s="146">
        <f>D43/'Data Entry_Web Posting'!D$9</f>
        <v>221.30434782608697</v>
      </c>
      <c r="F43" s="147"/>
      <c r="G43" s="174">
        <v>99</v>
      </c>
      <c r="H43" s="148" t="s">
        <v>1223</v>
      </c>
      <c r="I43" s="149">
        <f>'Data Entry_Web Posting'!F40</f>
        <v>29000</v>
      </c>
      <c r="J43" s="149">
        <f>I43/'Data Entry_Web Posting'!F$9</f>
        <v>268.51851851851853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105296</v>
      </c>
      <c r="E44" s="58">
        <f>SUM(E37:E43)</f>
        <v>915.61739130434785</v>
      </c>
      <c r="F44" s="23"/>
      <c r="G44" s="59"/>
      <c r="H44" s="164" t="s">
        <v>1204</v>
      </c>
      <c r="I44" s="163">
        <f>SUM(I37:I43)</f>
        <v>54001</v>
      </c>
      <c r="J44" s="163">
        <f>SUM(J37:J43)</f>
        <v>500.0092592592593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108" customFormat="1" ht="15.6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072-910</v>
      </c>
      <c r="B2" s="48" t="str">
        <f>LOOKUP(A2,A6:A1038,B6:B1038)</f>
        <v>MORGAN MILL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Wendy Sanders</cp:lastModifiedBy>
  <cp:lastPrinted>2009-05-26T19:06:40Z</cp:lastPrinted>
  <dcterms:created xsi:type="dcterms:W3CDTF">2006-07-19T19:41:45Z</dcterms:created>
  <dcterms:modified xsi:type="dcterms:W3CDTF">2019-08-27T14:33:00Z</dcterms:modified>
</cp:coreProperties>
</file>